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Sheet1" sheetId="1" r:id="rId1"/>
    <sheet name="Fire" sheetId="2" r:id="rId2"/>
    <sheet name="Sand Pil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<sst xmlns="http://schemas.openxmlformats.org/spreadsheetml/2006/main" count="103" uniqueCount="24">
  <si>
    <r>
      <t xml:space="preserve">Execution Results: Distributed Simulation (Ars1 and Limos)  </t>
    </r>
    <r>
      <rPr>
        <b/>
        <i/>
        <sz val="10"/>
        <color indexed="10"/>
        <rFont val="Arial"/>
        <family val="2"/>
      </rPr>
      <t>(VIA INTERNET) Fire</t>
    </r>
  </si>
  <si>
    <t>Average</t>
  </si>
  <si>
    <t>Std. Deviation</t>
  </si>
  <si>
    <t>Confidence Interval 95%</t>
  </si>
  <si>
    <t>Local Msg. (us)</t>
  </si>
  <si>
    <t>≤ X ≤</t>
  </si>
  <si>
    <t>Kernel Msg. (ms)</t>
  </si>
  <si>
    <t>SOAP Msg. (ms)</t>
  </si>
  <si>
    <t>Init. Time (ms)</t>
  </si>
  <si>
    <t>Simulation Time (s)</t>
  </si>
  <si>
    <t>Total Exec. Time (s)</t>
  </si>
  <si>
    <r>
      <t xml:space="preserve">Execution Results: Distributed Simulation (Ars1 and Limos)  </t>
    </r>
    <r>
      <rPr>
        <b/>
        <i/>
        <sz val="10"/>
        <color indexed="10"/>
        <rFont val="Arial"/>
        <family val="2"/>
      </rPr>
      <t>(VIA INTERNET) Sand-pile</t>
    </r>
  </si>
  <si>
    <t>Sand Pile model</t>
  </si>
  <si>
    <t>Execution Results: Local Machine (Ars1)</t>
  </si>
  <si>
    <t>Execution Results: Distant Machine (Limos)</t>
  </si>
  <si>
    <t>Fire spread model</t>
  </si>
  <si>
    <t>Fire#1 (Ars1)</t>
  </si>
  <si>
    <t>Fire#1 (Limos)</t>
  </si>
  <si>
    <t>Fire# (Internet)</t>
  </si>
  <si>
    <t>SandPile#1 (Ars1)</t>
  </si>
  <si>
    <t>SandPile#1 (Limos)</t>
  </si>
  <si>
    <t>SandPile# (Internet)</t>
  </si>
  <si>
    <t>NA</t>
  </si>
  <si>
    <t>Summary of the execution results of the Fire and Sand-pile models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</si>
</sst>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</numFmts>
  <fonts count="10">
    <font>
      <sz val="10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164" fontId="0" fillId="0" borderId="3" xfId="0" applyNumberFormat="1" applyBorder="1" applyAlignment="1">
      <alignment horizontal="right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ion%20statictics%20-%20fire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ion%20statictics%20-%20sandpile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 Charts"/>
      <sheetName val="Datas"/>
      <sheetName val="Ars1 (ST)"/>
      <sheetName val="Ars1 (ET)"/>
      <sheetName val="Limos (ST)"/>
      <sheetName val="Limos (ET)"/>
      <sheetName val="Ars1 vs Limos (ST)"/>
      <sheetName val="Ars1 vs Limos (ET)"/>
      <sheetName val="Ars1 - Limos (ST)"/>
      <sheetName val="Ars1 - Limos (ET)"/>
      <sheetName val="Synthesis (ST)"/>
      <sheetName val="Synthesis  (ET)"/>
    </sheetNames>
    <sheetDataSet>
      <sheetData sheetId="1">
        <row r="19">
          <cell r="B19">
            <v>103.238</v>
          </cell>
          <cell r="D19">
            <v>2.8887600000000004</v>
          </cell>
          <cell r="F19">
            <v>2.992</v>
          </cell>
          <cell r="G19">
            <v>0.0037</v>
          </cell>
        </row>
        <row r="23">
          <cell r="B23">
            <v>101.60165</v>
          </cell>
          <cell r="D23">
            <v>2.89093</v>
          </cell>
          <cell r="F23">
            <v>2.9925314999999992</v>
          </cell>
          <cell r="G23">
            <v>0.0037159999999999997</v>
          </cell>
        </row>
        <row r="24">
          <cell r="B24">
            <v>3.197245628332755</v>
          </cell>
          <cell r="D24">
            <v>0.01117716845792542</v>
          </cell>
          <cell r="F24">
            <v>0.011661484637359406</v>
          </cell>
          <cell r="G24">
            <v>0.00013464964283572934</v>
          </cell>
        </row>
        <row r="48">
          <cell r="B48">
            <v>99.80145000000002</v>
          </cell>
          <cell r="D48">
            <v>895.2737</v>
          </cell>
          <cell r="F48">
            <v>895.37355</v>
          </cell>
          <cell r="G48">
            <v>0.003719</v>
          </cell>
          <cell r="H48">
            <v>1.0147564999999998</v>
          </cell>
          <cell r="I48">
            <v>8240.111</v>
          </cell>
        </row>
        <row r="49">
          <cell r="B49">
            <v>1.1381637785665542</v>
          </cell>
          <cell r="D49">
            <v>84.41985812286218</v>
          </cell>
          <cell r="F49">
            <v>84.41995402215345</v>
          </cell>
          <cell r="G49">
            <v>9.436212442667762E-05</v>
          </cell>
          <cell r="H49">
            <v>0.6734682139001386</v>
          </cell>
          <cell r="I49">
            <v>1244.4004830096865</v>
          </cell>
        </row>
        <row r="73">
          <cell r="B73">
            <v>189.04879999999997</v>
          </cell>
          <cell r="D73">
            <v>4.1767695</v>
          </cell>
          <cell r="F73">
            <v>4.3658185</v>
          </cell>
          <cell r="G73">
            <v>0.0012690000000000002</v>
          </cell>
        </row>
        <row r="74">
          <cell r="B74">
            <v>8.063918432388412</v>
          </cell>
          <cell r="D74">
            <v>0.5282380207870339</v>
          </cell>
          <cell r="F74">
            <v>0.5294936250326976</v>
          </cell>
          <cell r="G74">
            <v>5.3695045346259306E-05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 Charts"/>
      <sheetName val="Datas"/>
      <sheetName val="Ars1 (ST)"/>
      <sheetName val="Ars1 (ET)"/>
      <sheetName val="Limos (ST)"/>
      <sheetName val="Limos (ET)"/>
      <sheetName val="Ars1 vs Limos (ST)"/>
      <sheetName val="Ars1 vs Limos (ET)"/>
      <sheetName val="Ars1 - Limos (ST)"/>
      <sheetName val="Ars1 - Limos (ET)"/>
      <sheetName val="Synthesis (ST)"/>
      <sheetName val="Synthesis  (ET)"/>
    </sheetNames>
    <sheetDataSet>
      <sheetData sheetId="1">
        <row r="23">
          <cell r="B23">
            <v>22.6248</v>
          </cell>
          <cell r="D23">
            <v>0.06621234999999999</v>
          </cell>
          <cell r="F23">
            <v>0.0888368</v>
          </cell>
          <cell r="G23">
            <v>0.00373</v>
          </cell>
        </row>
        <row r="24">
          <cell r="B24">
            <v>2.44479050011936</v>
          </cell>
          <cell r="D24">
            <v>0.002226509311266831</v>
          </cell>
          <cell r="F24">
            <v>0.0014818627893012871</v>
          </cell>
          <cell r="G24">
            <v>0.0001666385941270257</v>
          </cell>
        </row>
        <row r="48">
          <cell r="B48">
            <v>21.720200000000002</v>
          </cell>
          <cell r="D48">
            <v>132.71385000000004</v>
          </cell>
          <cell r="F48">
            <v>132.73539999999997</v>
          </cell>
          <cell r="G48">
            <v>0.004458</v>
          </cell>
          <cell r="H48">
            <v>1.52245405</v>
          </cell>
          <cell r="I48">
            <v>7653.816499999999</v>
          </cell>
        </row>
        <row r="49">
          <cell r="B49">
            <v>1.7317673236199358</v>
          </cell>
          <cell r="D49">
            <v>0.9560730138908774</v>
          </cell>
          <cell r="F49">
            <v>0.9564057936423935</v>
          </cell>
          <cell r="G49">
            <v>0.00017166675183101284</v>
          </cell>
          <cell r="H49">
            <v>3.022755209517486</v>
          </cell>
          <cell r="I49">
            <v>148.51980988820154</v>
          </cell>
        </row>
        <row r="73">
          <cell r="B73">
            <v>36.2107</v>
          </cell>
          <cell r="D73">
            <v>0.1194431</v>
          </cell>
          <cell r="F73">
            <v>0.15565400000000001</v>
          </cell>
          <cell r="G73">
            <v>0.001271</v>
          </cell>
        </row>
        <row r="74">
          <cell r="B74">
            <v>4.9125915242578975</v>
          </cell>
          <cell r="D74">
            <v>0.0033094130963216505</v>
          </cell>
          <cell r="F74">
            <v>0.00372438684462571</v>
          </cell>
          <cell r="G74">
            <v>6.727007624415732E-05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C6" sqref="C6"/>
    </sheetView>
  </sheetViews>
  <sheetFormatPr defaultColWidth="9.140625" defaultRowHeight="12.75"/>
  <cols>
    <col min="2" max="2" width="19.140625" style="0" bestFit="1" customWidth="1"/>
    <col min="3" max="3" width="12.140625" style="0" bestFit="1" customWidth="1"/>
    <col min="4" max="4" width="13.8515625" style="0" bestFit="1" customWidth="1"/>
    <col min="5" max="5" width="14.421875" style="0" bestFit="1" customWidth="1"/>
    <col min="6" max="6" width="17.00390625" style="0" bestFit="1" customWidth="1"/>
    <col min="7" max="7" width="18.7109375" style="0" bestFit="1" customWidth="1"/>
    <col min="8" max="8" width="19.28125" style="0" bestFit="1" customWidth="1"/>
  </cols>
  <sheetData>
    <row r="1" ht="13.5" thickBot="1"/>
    <row r="2" spans="2:8" ht="18.75" thickBot="1">
      <c r="B2" s="32" t="s">
        <v>23</v>
      </c>
      <c r="C2" s="33"/>
      <c r="D2" s="33"/>
      <c r="E2" s="33"/>
      <c r="F2" s="33"/>
      <c r="G2" s="33"/>
      <c r="H2" s="34"/>
    </row>
    <row r="5" spans="1:8" ht="12.75">
      <c r="A5" s="21"/>
      <c r="B5" s="3"/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</row>
    <row r="6" spans="1:8" ht="12.75">
      <c r="A6" s="21"/>
      <c r="B6" s="6" t="s">
        <v>4</v>
      </c>
      <c r="C6" s="30">
        <f>'[1]Datas'!G19*1000</f>
        <v>3.7</v>
      </c>
      <c r="D6" s="31">
        <v>1.2690000000000001</v>
      </c>
      <c r="E6" s="31">
        <v>3.7190000000000003</v>
      </c>
      <c r="F6" s="31">
        <v>3.73</v>
      </c>
      <c r="G6" s="31">
        <v>1.271</v>
      </c>
      <c r="H6" s="31">
        <v>4.458</v>
      </c>
    </row>
    <row r="7" spans="2:8" ht="12.75">
      <c r="B7" s="6" t="s">
        <v>6</v>
      </c>
      <c r="C7" s="31" t="s">
        <v>22</v>
      </c>
      <c r="D7" s="31" t="s">
        <v>22</v>
      </c>
      <c r="E7" s="31">
        <v>1.0147564999999998</v>
      </c>
      <c r="F7" s="31" t="s">
        <v>22</v>
      </c>
      <c r="G7" s="31" t="s">
        <v>22</v>
      </c>
      <c r="H7" s="31">
        <v>1.52245405</v>
      </c>
    </row>
    <row r="8" spans="2:8" ht="12.75">
      <c r="B8" s="6" t="s">
        <v>7</v>
      </c>
      <c r="C8" s="31" t="s">
        <v>22</v>
      </c>
      <c r="D8" s="31" t="s">
        <v>22</v>
      </c>
      <c r="E8" s="31">
        <v>8240.111</v>
      </c>
      <c r="F8" s="31" t="s">
        <v>22</v>
      </c>
      <c r="G8" s="31" t="s">
        <v>22</v>
      </c>
      <c r="H8" s="31">
        <v>7653.816499999999</v>
      </c>
    </row>
    <row r="9" spans="2:8" ht="12.75">
      <c r="B9" s="6" t="s">
        <v>8</v>
      </c>
      <c r="C9" s="30">
        <f>'[1]Datas'!B19</f>
        <v>103.238</v>
      </c>
      <c r="D9" s="31">
        <v>189.04879999999997</v>
      </c>
      <c r="E9" s="31">
        <v>99.80145000000002</v>
      </c>
      <c r="F9" s="31">
        <v>22.6248</v>
      </c>
      <c r="G9" s="31">
        <v>36.2107</v>
      </c>
      <c r="H9" s="31">
        <v>21.720200000000002</v>
      </c>
    </row>
    <row r="10" spans="2:8" ht="12.75">
      <c r="B10" s="6" t="s">
        <v>9</v>
      </c>
      <c r="C10" s="30">
        <f>'[1]Datas'!D19</f>
        <v>2.8887600000000004</v>
      </c>
      <c r="D10" s="31">
        <v>4.1767695</v>
      </c>
      <c r="E10" s="31">
        <v>895.2737</v>
      </c>
      <c r="F10" s="31">
        <v>0.06621234999999999</v>
      </c>
      <c r="G10" s="31">
        <v>0.1194431</v>
      </c>
      <c r="H10" s="31">
        <v>132.71385000000004</v>
      </c>
    </row>
    <row r="11" spans="2:8" ht="12.75">
      <c r="B11" s="6" t="s">
        <v>10</v>
      </c>
      <c r="C11" s="30">
        <f>'[1]Datas'!F19</f>
        <v>2.992</v>
      </c>
      <c r="D11" s="31">
        <v>4.3658185</v>
      </c>
      <c r="E11" s="31">
        <v>895.37355</v>
      </c>
      <c r="F11" s="31">
        <v>0.0888368</v>
      </c>
      <c r="G11" s="31">
        <v>0.15565400000000001</v>
      </c>
      <c r="H11" s="31">
        <v>132.73539999999997</v>
      </c>
    </row>
  </sheetData>
  <mergeCells count="1">
    <mergeCell ref="B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workbookViewId="0" topLeftCell="A4">
      <selection activeCell="B29" sqref="B29"/>
    </sheetView>
  </sheetViews>
  <sheetFormatPr defaultColWidth="9.140625" defaultRowHeight="12.75"/>
  <cols>
    <col min="2" max="2" width="19.140625" style="0" bestFit="1" customWidth="1"/>
    <col min="3" max="3" width="8.57421875" style="0" bestFit="1" customWidth="1"/>
    <col min="4" max="4" width="13.8515625" style="0" bestFit="1" customWidth="1"/>
    <col min="5" max="5" width="14.28125" style="0" customWidth="1"/>
    <col min="6" max="6" width="5.140625" style="0" bestFit="1" customWidth="1"/>
    <col min="7" max="7" width="16.140625" style="0" customWidth="1"/>
  </cols>
  <sheetData>
    <row r="1" ht="13.5" thickBot="1"/>
    <row r="2" spans="2:7" ht="21" thickBot="1">
      <c r="B2" s="22" t="s">
        <v>15</v>
      </c>
      <c r="C2" s="23"/>
      <c r="D2" s="23"/>
      <c r="E2" s="23"/>
      <c r="F2" s="23"/>
      <c r="G2" s="24"/>
    </row>
    <row r="5" spans="2:7" ht="12.75">
      <c r="B5" s="1" t="s">
        <v>13</v>
      </c>
      <c r="C5" s="1"/>
      <c r="D5" s="1"/>
      <c r="E5" s="1"/>
      <c r="F5" s="1"/>
      <c r="G5" s="1"/>
    </row>
    <row r="7" spans="2:7" ht="12.75">
      <c r="B7" s="3"/>
      <c r="C7" s="4" t="s">
        <v>1</v>
      </c>
      <c r="D7" s="4" t="s">
        <v>2</v>
      </c>
      <c r="E7" s="5" t="s">
        <v>3</v>
      </c>
      <c r="F7" s="5"/>
      <c r="G7" s="5"/>
    </row>
    <row r="8" spans="2:7" ht="12.75">
      <c r="B8" s="6" t="s">
        <v>4</v>
      </c>
      <c r="C8" s="7">
        <f>'[1]Datas'!G23*1000</f>
        <v>3.7159999999999997</v>
      </c>
      <c r="D8" s="8">
        <f>'[1]Datas'!G24*1000</f>
        <v>0.13464964283572933</v>
      </c>
      <c r="E8" s="9">
        <f>C8-CONFIDENCE(0.05,D8,20)</f>
        <v>3.6569882764869486</v>
      </c>
      <c r="F8" s="25" t="s">
        <v>5</v>
      </c>
      <c r="G8" s="11">
        <f>C8+CONFIDENCE(0.05,D8,20)</f>
        <v>3.775011723513051</v>
      </c>
    </row>
    <row r="9" spans="2:7" ht="12.75">
      <c r="B9" s="6" t="s">
        <v>8</v>
      </c>
      <c r="C9" s="7">
        <f>'[1]Datas'!B23</f>
        <v>101.60165</v>
      </c>
      <c r="D9" s="8">
        <f>'[1]Datas'!B24</f>
        <v>3.197245628332755</v>
      </c>
      <c r="E9" s="12">
        <f>C9-CONFIDENCE(0.05,D9,20)</f>
        <v>100.20042106950321</v>
      </c>
      <c r="F9" s="26" t="s">
        <v>5</v>
      </c>
      <c r="G9" s="14">
        <f>C9+CONFIDENCE(0.05,D9,20)</f>
        <v>103.0028789304968</v>
      </c>
    </row>
    <row r="10" spans="2:7" ht="12.75">
      <c r="B10" s="6" t="s">
        <v>9</v>
      </c>
      <c r="C10" s="7">
        <f>'[1]Datas'!D23</f>
        <v>2.89093</v>
      </c>
      <c r="D10" s="8">
        <f>'[1]Datas'!D24</f>
        <v>0.01117716845792542</v>
      </c>
      <c r="E10" s="12">
        <f>C10-CONFIDENCE(0.05,D10,20)</f>
        <v>2.8860314799534033</v>
      </c>
      <c r="F10" s="26" t="s">
        <v>5</v>
      </c>
      <c r="G10" s="14">
        <f>C10+CONFIDENCE(0.05,D10,20)</f>
        <v>2.8958285200465967</v>
      </c>
    </row>
    <row r="11" spans="2:7" ht="12.75">
      <c r="B11" s="6" t="s">
        <v>10</v>
      </c>
      <c r="C11" s="7">
        <f>'[1]Datas'!F23</f>
        <v>2.9925314999999992</v>
      </c>
      <c r="D11" s="8">
        <f>'[1]Datas'!F24</f>
        <v>0.011661484637359406</v>
      </c>
      <c r="E11" s="18">
        <f>C11-CONFIDENCE(0.05,D11,20)</f>
        <v>2.9874207229293828</v>
      </c>
      <c r="F11" s="27" t="s">
        <v>5</v>
      </c>
      <c r="G11" s="20">
        <f>C11+CONFIDENCE(0.05,D11,20)</f>
        <v>2.9976422770706157</v>
      </c>
    </row>
    <row r="12" spans="4:7" ht="12.75">
      <c r="D12" s="21"/>
      <c r="E12" s="28"/>
      <c r="F12" s="21"/>
      <c r="G12" s="29"/>
    </row>
    <row r="13" spans="4:7" ht="12.75">
      <c r="D13" s="21"/>
      <c r="E13" s="28"/>
      <c r="F13" s="21"/>
      <c r="G13" s="29"/>
    </row>
    <row r="14" spans="2:7" ht="12.75">
      <c r="B14" s="1" t="s">
        <v>14</v>
      </c>
      <c r="C14" s="1"/>
      <c r="D14" s="1"/>
      <c r="E14" s="1"/>
      <c r="F14" s="1"/>
      <c r="G14" s="1"/>
    </row>
    <row r="16" spans="2:7" ht="12.75">
      <c r="B16" s="3"/>
      <c r="C16" s="4" t="s">
        <v>1</v>
      </c>
      <c r="D16" s="4" t="s">
        <v>2</v>
      </c>
      <c r="E16" s="5" t="s">
        <v>3</v>
      </c>
      <c r="F16" s="5"/>
      <c r="G16" s="5"/>
    </row>
    <row r="17" spans="2:7" ht="12.75">
      <c r="B17" s="6" t="s">
        <v>4</v>
      </c>
      <c r="C17" s="7">
        <f>'[1]Datas'!G73*1000</f>
        <v>1.2690000000000001</v>
      </c>
      <c r="D17" s="8">
        <f>'[1]Datas'!G74*1000</f>
        <v>0.05369504534625931</v>
      </c>
      <c r="E17" s="9">
        <f>C17-CONFIDENCE(0.05,D17,20)</f>
        <v>1.2454675412183611</v>
      </c>
      <c r="F17" s="10" t="s">
        <v>5</v>
      </c>
      <c r="G17" s="11">
        <f>C17+CONFIDENCE(0.05,D17,20)</f>
        <v>1.2925324587816391</v>
      </c>
    </row>
    <row r="18" spans="2:7" ht="12.75">
      <c r="B18" s="6" t="s">
        <v>8</v>
      </c>
      <c r="C18" s="7">
        <f>'[1]Datas'!B73</f>
        <v>189.04879999999997</v>
      </c>
      <c r="D18" s="8">
        <f>'[1]Datas'!B74</f>
        <v>8.063918432388412</v>
      </c>
      <c r="E18" s="12">
        <f>C18-CONFIDENCE(0.05,D18,20)</f>
        <v>185.51469686432026</v>
      </c>
      <c r="F18" s="13" t="s">
        <v>5</v>
      </c>
      <c r="G18" s="14">
        <f>C18+CONFIDENCE(0.05,D18,20)</f>
        <v>192.5829031356797</v>
      </c>
    </row>
    <row r="19" spans="2:7" ht="12.75">
      <c r="B19" s="6" t="s">
        <v>9</v>
      </c>
      <c r="C19" s="7">
        <f>'[1]Datas'!D73</f>
        <v>4.1767695</v>
      </c>
      <c r="D19" s="8">
        <f>'[1]Datas'!D74</f>
        <v>0.5282380207870339</v>
      </c>
      <c r="E19" s="12">
        <f>C19-CONFIDENCE(0.05,D19,20)</f>
        <v>3.945263233995302</v>
      </c>
      <c r="F19" s="13" t="s">
        <v>5</v>
      </c>
      <c r="G19" s="14">
        <f>C19+CONFIDENCE(0.05,D19,20)</f>
        <v>4.408275766004698</v>
      </c>
    </row>
    <row r="20" spans="2:7" ht="12.75">
      <c r="B20" s="6" t="s">
        <v>10</v>
      </c>
      <c r="C20" s="7">
        <f>'[1]Datas'!F73</f>
        <v>4.3658185</v>
      </c>
      <c r="D20" s="8">
        <f>'[1]Datas'!F74</f>
        <v>0.5294936250326976</v>
      </c>
      <c r="E20" s="18">
        <f>C20-CONFIDENCE(0.05,D20,20)</f>
        <v>4.133761951283618</v>
      </c>
      <c r="F20" s="19" t="s">
        <v>5</v>
      </c>
      <c r="G20" s="20">
        <f>C20+CONFIDENCE(0.05,D20,20)</f>
        <v>4.597875048716381</v>
      </c>
    </row>
    <row r="23" spans="2:7" ht="12.75">
      <c r="B23" s="1" t="s">
        <v>0</v>
      </c>
      <c r="C23" s="1"/>
      <c r="D23" s="1"/>
      <c r="E23" s="1"/>
      <c r="F23" s="1"/>
      <c r="G23" s="1"/>
    </row>
    <row r="24" spans="3:7" ht="12.75">
      <c r="C24" s="2"/>
      <c r="D24" s="2"/>
      <c r="E24" s="2"/>
      <c r="F24" s="2"/>
      <c r="G24" s="2"/>
    </row>
    <row r="25" spans="2:7" ht="12.75">
      <c r="B25" s="3"/>
      <c r="C25" s="4" t="s">
        <v>1</v>
      </c>
      <c r="D25" s="4" t="s">
        <v>2</v>
      </c>
      <c r="E25" s="5" t="s">
        <v>3</v>
      </c>
      <c r="F25" s="5"/>
      <c r="G25" s="5"/>
    </row>
    <row r="26" spans="2:7" ht="12.75">
      <c r="B26" s="6" t="s">
        <v>4</v>
      </c>
      <c r="C26" s="7">
        <f>'[1]Datas'!G48*1000</f>
        <v>3.7190000000000003</v>
      </c>
      <c r="D26" s="8">
        <f>'[1]Datas'!G49*1000</f>
        <v>0.09436212442667762</v>
      </c>
      <c r="E26" s="9">
        <f aca="true" t="shared" si="0" ref="E26:E31">C26-CONFIDENCE(0.05,D26,20)</f>
        <v>3.677644735481663</v>
      </c>
      <c r="F26" s="10" t="s">
        <v>5</v>
      </c>
      <c r="G26" s="11">
        <f aca="true" t="shared" si="1" ref="G26:G31">C26+CONFIDENCE(0.05,D26,20)</f>
        <v>3.7603552645183376</v>
      </c>
    </row>
    <row r="27" spans="2:7" ht="12.75">
      <c r="B27" s="6" t="s">
        <v>6</v>
      </c>
      <c r="C27" s="7">
        <f>'[1]Datas'!H48</f>
        <v>1.0147564999999998</v>
      </c>
      <c r="D27" s="8">
        <f>'[1]Datas'!H49</f>
        <v>0.6734682139001386</v>
      </c>
      <c r="E27" s="12">
        <f t="shared" si="0"/>
        <v>0.7196014650773388</v>
      </c>
      <c r="F27" s="13" t="s">
        <v>5</v>
      </c>
      <c r="G27" s="14">
        <f t="shared" si="1"/>
        <v>1.3099115349226609</v>
      </c>
    </row>
    <row r="28" spans="2:7" ht="12.75">
      <c r="B28" s="6" t="s">
        <v>7</v>
      </c>
      <c r="C28" s="7">
        <f>'[1]Datas'!I48</f>
        <v>8240.111</v>
      </c>
      <c r="D28" s="8">
        <f>'[1]Datas'!I49</f>
        <v>1244.4004830096865</v>
      </c>
      <c r="E28" s="15">
        <f t="shared" si="0"/>
        <v>7694.738463568813</v>
      </c>
      <c r="F28" s="16" t="s">
        <v>5</v>
      </c>
      <c r="G28" s="17">
        <f t="shared" si="1"/>
        <v>8785.483536431188</v>
      </c>
    </row>
    <row r="29" spans="2:7" ht="12.75">
      <c r="B29" s="6" t="s">
        <v>8</v>
      </c>
      <c r="C29" s="7">
        <f>'[1]Datas'!B48</f>
        <v>99.80145000000002</v>
      </c>
      <c r="D29" s="8">
        <f>'[1]Datas'!B49</f>
        <v>1.1381637785665542</v>
      </c>
      <c r="E29" s="12">
        <f t="shared" si="0"/>
        <v>99.30263689660931</v>
      </c>
      <c r="F29" s="13" t="s">
        <v>5</v>
      </c>
      <c r="G29" s="14">
        <f t="shared" si="1"/>
        <v>100.30026310339072</v>
      </c>
    </row>
    <row r="30" spans="2:7" ht="12.75">
      <c r="B30" s="6" t="s">
        <v>9</v>
      </c>
      <c r="C30" s="7">
        <f>'[1]Datas'!D48</f>
        <v>895.2737</v>
      </c>
      <c r="D30" s="8">
        <f>'[1]Datas'!D49</f>
        <v>84.41985812286218</v>
      </c>
      <c r="E30" s="12">
        <f t="shared" si="0"/>
        <v>858.2757457415171</v>
      </c>
      <c r="F30" s="13" t="s">
        <v>5</v>
      </c>
      <c r="G30" s="14">
        <f t="shared" si="1"/>
        <v>932.2716542584828</v>
      </c>
    </row>
    <row r="31" spans="2:7" ht="12.75">
      <c r="B31" s="6" t="s">
        <v>10</v>
      </c>
      <c r="C31" s="7">
        <f>'[1]Datas'!F48</f>
        <v>895.37355</v>
      </c>
      <c r="D31" s="8">
        <f>'[1]Datas'!F49</f>
        <v>84.41995402215345</v>
      </c>
      <c r="E31" s="18">
        <f t="shared" si="0"/>
        <v>858.3755537125719</v>
      </c>
      <c r="F31" s="19" t="s">
        <v>5</v>
      </c>
      <c r="G31" s="20">
        <f t="shared" si="1"/>
        <v>932.3715462874281</v>
      </c>
    </row>
  </sheetData>
  <mergeCells count="7">
    <mergeCell ref="E16:G16"/>
    <mergeCell ref="B23:G23"/>
    <mergeCell ref="E25:G25"/>
    <mergeCell ref="B2:G2"/>
    <mergeCell ref="B5:G5"/>
    <mergeCell ref="E7:G7"/>
    <mergeCell ref="B14:G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4">
      <selection activeCell="C26" sqref="C26:C31"/>
    </sheetView>
  </sheetViews>
  <sheetFormatPr defaultColWidth="9.140625" defaultRowHeight="12.75"/>
  <cols>
    <col min="2" max="2" width="19.140625" style="0" bestFit="1" customWidth="1"/>
    <col min="3" max="3" width="8.57421875" style="0" bestFit="1" customWidth="1"/>
    <col min="4" max="4" width="13.8515625" style="0" bestFit="1" customWidth="1"/>
    <col min="5" max="5" width="14.421875" style="0" customWidth="1"/>
    <col min="6" max="6" width="5.140625" style="0" bestFit="1" customWidth="1"/>
    <col min="7" max="7" width="17.7109375" style="0" customWidth="1"/>
  </cols>
  <sheetData>
    <row r="1" ht="13.5" thickBot="1"/>
    <row r="2" spans="2:7" ht="21" thickBot="1">
      <c r="B2" s="22" t="s">
        <v>12</v>
      </c>
      <c r="C2" s="23"/>
      <c r="D2" s="23"/>
      <c r="E2" s="23"/>
      <c r="F2" s="23"/>
      <c r="G2" s="24"/>
    </row>
    <row r="5" spans="2:7" ht="12.75">
      <c r="B5" s="1" t="s">
        <v>13</v>
      </c>
      <c r="C5" s="1"/>
      <c r="D5" s="1"/>
      <c r="E5" s="1"/>
      <c r="F5" s="1"/>
      <c r="G5" s="1"/>
    </row>
    <row r="7" spans="2:7" ht="12.75">
      <c r="B7" s="3"/>
      <c r="C7" s="4" t="s">
        <v>1</v>
      </c>
      <c r="D7" s="4" t="s">
        <v>2</v>
      </c>
      <c r="E7" s="5" t="s">
        <v>3</v>
      </c>
      <c r="F7" s="5"/>
      <c r="G7" s="5"/>
    </row>
    <row r="8" spans="2:7" ht="12.75">
      <c r="B8" s="6" t="s">
        <v>4</v>
      </c>
      <c r="C8" s="7">
        <f>'[2]Datas'!G23*1000</f>
        <v>3.73</v>
      </c>
      <c r="D8" s="8">
        <f>'[2]Datas'!G24*1000</f>
        <v>0.1666385941270257</v>
      </c>
      <c r="E8" s="9">
        <f>C8-CONFIDENCE(0.05,D8,20)</f>
        <v>3.656968758058835</v>
      </c>
      <c r="F8" s="25" t="s">
        <v>5</v>
      </c>
      <c r="G8" s="11">
        <f>C8+CONFIDENCE(0.05,D8,20)</f>
        <v>3.803031241941165</v>
      </c>
    </row>
    <row r="9" spans="2:7" ht="12.75">
      <c r="B9" s="6" t="s">
        <v>8</v>
      </c>
      <c r="C9" s="7">
        <f>'[2]Datas'!B23</f>
        <v>22.6248</v>
      </c>
      <c r="D9" s="8">
        <f>'[2]Datas'!B24</f>
        <v>2.44479050011936</v>
      </c>
      <c r="E9" s="12">
        <f>C9-CONFIDENCE(0.05,D9,20)</f>
        <v>21.553343009828943</v>
      </c>
      <c r="F9" s="26" t="s">
        <v>5</v>
      </c>
      <c r="G9" s="14">
        <f>C9+CONFIDENCE(0.05,D9,20)</f>
        <v>23.696256990171058</v>
      </c>
    </row>
    <row r="10" spans="2:7" ht="12.75">
      <c r="B10" s="6" t="s">
        <v>9</v>
      </c>
      <c r="C10" s="7">
        <f>'[2]Datas'!D23</f>
        <v>0.06621234999999999</v>
      </c>
      <c r="D10" s="8">
        <f>'[2]Datas'!D24</f>
        <v>0.002226509311266831</v>
      </c>
      <c r="E10" s="12">
        <f>C10-CONFIDENCE(0.05,D10,20)</f>
        <v>0.06523655720093548</v>
      </c>
      <c r="F10" s="26" t="s">
        <v>5</v>
      </c>
      <c r="G10" s="14">
        <f>C10+CONFIDENCE(0.05,D10,20)</f>
        <v>0.0671881427990645</v>
      </c>
    </row>
    <row r="11" spans="2:7" ht="12.75">
      <c r="B11" s="6" t="s">
        <v>10</v>
      </c>
      <c r="C11" s="7">
        <f>'[2]Datas'!F23</f>
        <v>0.0888368</v>
      </c>
      <c r="D11" s="8">
        <f>'[2]Datas'!F24</f>
        <v>0.0014818627893012871</v>
      </c>
      <c r="E11" s="18">
        <f>C11-CONFIDENCE(0.05,D11,20)</f>
        <v>0.08818735693156786</v>
      </c>
      <c r="F11" s="27" t="s">
        <v>5</v>
      </c>
      <c r="G11" s="20">
        <f>C11+CONFIDENCE(0.05,D11,20)</f>
        <v>0.08948624306843213</v>
      </c>
    </row>
    <row r="12" spans="4:7" ht="12.75">
      <c r="D12" s="21"/>
      <c r="E12" s="28"/>
      <c r="F12" s="21"/>
      <c r="G12" s="29"/>
    </row>
    <row r="13" spans="4:7" ht="12.75">
      <c r="D13" s="21"/>
      <c r="E13" s="28"/>
      <c r="F13" s="21"/>
      <c r="G13" s="29"/>
    </row>
    <row r="14" spans="2:7" ht="12.75">
      <c r="B14" s="1" t="s">
        <v>14</v>
      </c>
      <c r="C14" s="1"/>
      <c r="D14" s="1"/>
      <c r="E14" s="1"/>
      <c r="F14" s="1"/>
      <c r="G14" s="1"/>
    </row>
    <row r="16" spans="2:7" ht="12.75">
      <c r="B16" s="3"/>
      <c r="C16" s="4" t="s">
        <v>1</v>
      </c>
      <c r="D16" s="4" t="s">
        <v>2</v>
      </c>
      <c r="E16" s="5" t="s">
        <v>3</v>
      </c>
      <c r="F16" s="5"/>
      <c r="G16" s="5"/>
    </row>
    <row r="17" spans="2:7" ht="12.75">
      <c r="B17" s="6" t="s">
        <v>4</v>
      </c>
      <c r="C17" s="7">
        <f>'[2]Datas'!G73*1000</f>
        <v>1.271</v>
      </c>
      <c r="D17" s="8">
        <f>'[2]Datas'!G74*1000</f>
        <v>0.06727007624415732</v>
      </c>
      <c r="E17" s="9">
        <f>C17-CONFIDENCE(0.05,D17,20)</f>
        <v>1.2415181309328454</v>
      </c>
      <c r="F17" s="10" t="s">
        <v>5</v>
      </c>
      <c r="G17" s="11">
        <f>C17+CONFIDENCE(0.05,D17,20)</f>
        <v>1.3004818690671545</v>
      </c>
    </row>
    <row r="18" spans="2:7" ht="12.75">
      <c r="B18" s="6" t="s">
        <v>8</v>
      </c>
      <c r="C18" s="7">
        <f>'[2]Datas'!B73</f>
        <v>36.2107</v>
      </c>
      <c r="D18" s="8">
        <f>'[2]Datas'!B74</f>
        <v>4.9125915242578975</v>
      </c>
      <c r="E18" s="12">
        <f>C18-CONFIDENCE(0.05,D18,20)</f>
        <v>34.05770139817125</v>
      </c>
      <c r="F18" s="13" t="s">
        <v>5</v>
      </c>
      <c r="G18" s="14">
        <f>C18+CONFIDENCE(0.05,D18,20)</f>
        <v>38.36369860182876</v>
      </c>
    </row>
    <row r="19" spans="2:7" ht="12.75">
      <c r="B19" s="6" t="s">
        <v>9</v>
      </c>
      <c r="C19" s="7">
        <f>'[2]Datas'!D73</f>
        <v>0.1194431</v>
      </c>
      <c r="D19" s="8">
        <f>'[2]Datas'!D74</f>
        <v>0.0033094130963216505</v>
      </c>
      <c r="E19" s="12">
        <f>C19-CONFIDENCE(0.05,D19,20)</f>
        <v>0.11799271241249737</v>
      </c>
      <c r="F19" s="13" t="s">
        <v>5</v>
      </c>
      <c r="G19" s="14">
        <f>C19+CONFIDENCE(0.05,D19,20)</f>
        <v>0.12089348758750262</v>
      </c>
    </row>
    <row r="20" spans="2:7" ht="12.75">
      <c r="B20" s="6" t="s">
        <v>10</v>
      </c>
      <c r="C20" s="7">
        <f>'[2]Datas'!F73</f>
        <v>0.15565400000000001</v>
      </c>
      <c r="D20" s="8">
        <f>'[2]Datas'!F74</f>
        <v>0.00372438684462571</v>
      </c>
      <c r="E20" s="18">
        <f>C20-CONFIDENCE(0.05,D20,20)</f>
        <v>0.15402174549042935</v>
      </c>
      <c r="F20" s="19" t="s">
        <v>5</v>
      </c>
      <c r="G20" s="20">
        <f>C20+CONFIDENCE(0.05,D20,20)</f>
        <v>0.15728625450957068</v>
      </c>
    </row>
    <row r="23" spans="2:7" ht="12.75">
      <c r="B23" s="1" t="s">
        <v>11</v>
      </c>
      <c r="C23" s="1"/>
      <c r="D23" s="1"/>
      <c r="E23" s="1"/>
      <c r="F23" s="1"/>
      <c r="G23" s="1"/>
    </row>
    <row r="24" spans="3:7" ht="12.75">
      <c r="C24" s="2"/>
      <c r="D24" s="2"/>
      <c r="E24" s="2"/>
      <c r="F24" s="2"/>
      <c r="G24" s="2"/>
    </row>
    <row r="25" spans="2:7" ht="12.75">
      <c r="B25" s="3"/>
      <c r="C25" s="4" t="s">
        <v>1</v>
      </c>
      <c r="D25" s="4" t="s">
        <v>2</v>
      </c>
      <c r="E25" s="5" t="s">
        <v>3</v>
      </c>
      <c r="F25" s="5"/>
      <c r="G25" s="5"/>
    </row>
    <row r="26" spans="2:7" ht="12.75">
      <c r="B26" s="6" t="s">
        <v>4</v>
      </c>
      <c r="C26" s="7">
        <f>'[2]Datas'!G48*1000</f>
        <v>4.458</v>
      </c>
      <c r="D26" s="8">
        <f>'[2]Datas'!G49*1000</f>
        <v>0.17166675183101285</v>
      </c>
      <c r="E26" s="9">
        <f aca="true" t="shared" si="0" ref="E26:E31">C26-CONFIDENCE(0.05,D26,20)</f>
        <v>4.382765111276275</v>
      </c>
      <c r="F26" s="10" t="s">
        <v>5</v>
      </c>
      <c r="G26" s="11">
        <f aca="true" t="shared" si="1" ref="G26:G31">C26+CONFIDENCE(0.05,D26,20)</f>
        <v>4.533234888723725</v>
      </c>
    </row>
    <row r="27" spans="2:7" ht="12.75">
      <c r="B27" s="6" t="s">
        <v>6</v>
      </c>
      <c r="C27" s="7">
        <f>'[2]Datas'!H48</f>
        <v>1.52245405</v>
      </c>
      <c r="D27" s="8">
        <f>'[2]Datas'!H49</f>
        <v>3.022755209517486</v>
      </c>
      <c r="E27" s="12">
        <f t="shared" si="0"/>
        <v>0.19769751210631803</v>
      </c>
      <c r="F27" s="13" t="s">
        <v>5</v>
      </c>
      <c r="G27" s="14">
        <f t="shared" si="1"/>
        <v>2.8472105878936818</v>
      </c>
    </row>
    <row r="28" spans="2:7" ht="12.75">
      <c r="B28" s="6" t="s">
        <v>7</v>
      </c>
      <c r="C28" s="7">
        <f>'[2]Datas'!I48</f>
        <v>7653.816499999999</v>
      </c>
      <c r="D28" s="8">
        <f>'[2]Datas'!I49</f>
        <v>148.51980988820154</v>
      </c>
      <c r="E28" s="15">
        <f t="shared" si="0"/>
        <v>7588.72601945542</v>
      </c>
      <c r="F28" s="16" t="s">
        <v>5</v>
      </c>
      <c r="G28" s="17">
        <f t="shared" si="1"/>
        <v>7718.906980544578</v>
      </c>
    </row>
    <row r="29" spans="2:7" ht="12.75">
      <c r="B29" s="6" t="s">
        <v>8</v>
      </c>
      <c r="C29" s="7">
        <f>'[2]Datas'!B48</f>
        <v>21.720200000000002</v>
      </c>
      <c r="D29" s="8">
        <f>'[2]Datas'!B49</f>
        <v>1.7317673236199358</v>
      </c>
      <c r="E29" s="12">
        <f t="shared" si="0"/>
        <v>20.961233452906576</v>
      </c>
      <c r="F29" s="13" t="s">
        <v>5</v>
      </c>
      <c r="G29" s="14">
        <f t="shared" si="1"/>
        <v>22.479166547093428</v>
      </c>
    </row>
    <row r="30" spans="2:7" ht="12.75">
      <c r="B30" s="6" t="s">
        <v>9</v>
      </c>
      <c r="C30" s="7">
        <f>'[2]Datas'!D48</f>
        <v>132.71385000000004</v>
      </c>
      <c r="D30" s="8">
        <f>'[2]Datas'!D49</f>
        <v>0.9560730138908774</v>
      </c>
      <c r="E30" s="12">
        <f t="shared" si="0"/>
        <v>132.29484022644385</v>
      </c>
      <c r="F30" s="13" t="s">
        <v>5</v>
      </c>
      <c r="G30" s="14">
        <f t="shared" si="1"/>
        <v>133.13285977355622</v>
      </c>
    </row>
    <row r="31" spans="2:7" ht="12.75">
      <c r="B31" s="6" t="s">
        <v>10</v>
      </c>
      <c r="C31" s="7">
        <f>'[2]Datas'!F48</f>
        <v>132.73539999999997</v>
      </c>
      <c r="D31" s="8">
        <f>'[2]Datas'!F49</f>
        <v>0.9564057936423935</v>
      </c>
      <c r="E31" s="18">
        <f t="shared" si="0"/>
        <v>132.31624438196718</v>
      </c>
      <c r="F31" s="19" t="s">
        <v>5</v>
      </c>
      <c r="G31" s="20">
        <f t="shared" si="1"/>
        <v>133.15455561803276</v>
      </c>
    </row>
  </sheetData>
  <mergeCells count="7">
    <mergeCell ref="E16:G16"/>
    <mergeCell ref="B23:G23"/>
    <mergeCell ref="E25:G25"/>
    <mergeCell ref="B2:G2"/>
    <mergeCell ref="B5:G5"/>
    <mergeCell ref="E7:G7"/>
    <mergeCell ref="B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Chazal</dc:creator>
  <cp:keywords/>
  <dc:description/>
  <cp:lastModifiedBy>Julien Chazal</cp:lastModifiedBy>
  <dcterms:created xsi:type="dcterms:W3CDTF">2007-06-21T16:46:52Z</dcterms:created>
  <dcterms:modified xsi:type="dcterms:W3CDTF">2007-06-21T18:54:28Z</dcterms:modified>
  <cp:category/>
  <cp:version/>
  <cp:contentType/>
  <cp:contentStatus/>
</cp:coreProperties>
</file>